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832" activeTab="0"/>
  </bookViews>
  <sheets>
    <sheet name="Lapray - Colebrook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<sst xmlns="http://schemas.openxmlformats.org/spreadsheetml/2006/main" count="13" uniqueCount="13">
  <si>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D en mm</t>
  </si>
  <si>
    <t>Débit en l/min</t>
  </si>
  <si>
    <t>Vitesse en m/s</t>
  </si>
  <si>
    <t>Nr. de Reynolds</t>
  </si>
  <si>
    <t>Coeff. Initial  de frottement Lambda</t>
  </si>
  <si>
    <t>Coeff. Calculé par itération</t>
  </si>
  <si>
    <t xml:space="preserve">  </t>
  </si>
  <si>
    <t>Coeff. Final  Calculé par itération</t>
  </si>
  <si>
    <t xml:space="preserve">                                      Perte de charge par frottement/ métre de tuyau en m. (Ligne 4)</t>
  </si>
  <si>
    <r>
      <t>Rugosité  R</t>
    </r>
    <r>
      <rPr>
        <vertAlign val="subscript"/>
        <sz val="9"/>
        <rFont val="Arial"/>
        <family val="2"/>
      </rPr>
      <t>delta</t>
    </r>
    <r>
      <rPr>
        <sz val="10"/>
        <rFont val="Arial"/>
        <family val="0"/>
      </rPr>
      <t xml:space="preserve"> en mm</t>
    </r>
  </si>
  <si>
    <r>
      <t>Nota : le Nombre de Reynolds de l'écoulement R</t>
    </r>
    <r>
      <rPr>
        <vertAlign val="subscript"/>
        <sz val="10"/>
        <rFont val="Arial"/>
        <family val="2"/>
      </rPr>
      <t>e=</t>
    </r>
    <r>
      <rPr>
        <sz val="10"/>
        <rFont val="Arial"/>
        <family val="0"/>
      </rPr>
      <t xml:space="preserve">              est calculé pour une viscosité cinématique (nu) de l'eau à 20°C égale à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/s.</t>
    </r>
  </si>
  <si>
    <r>
      <t>Calcul du coefficient de frottement fluide dans une tuyauterie à l'aide de la fomule de</t>
    </r>
    <r>
      <rPr>
        <b/>
        <sz val="10"/>
        <rFont val="Arial"/>
        <family val="2"/>
      </rPr>
      <t xml:space="preserve"> Colebrook</t>
    </r>
  </si>
  <si>
    <t>No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</si>
</sst>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0000"/>
  </numFmts>
  <fonts count="40">
    <font>
      <sz val="10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vertAlign val="sub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73" fontId="0" fillId="0" borderId="0" xfId="0" applyNumberFormat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8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 wrapText="1"/>
    </xf>
    <xf numFmtId="178" fontId="0" fillId="0" borderId="13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78" fontId="0" fillId="0" borderId="15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5" xfId="0" applyBorder="1" applyAlignment="1">
      <alignment horizontal="center" vertical="center" wrapText="1"/>
    </xf>
    <xf numFmtId="177" fontId="3" fillId="33" borderId="26" xfId="0" applyNumberFormat="1" applyFont="1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8" fontId="0" fillId="35" borderId="16" xfId="0" applyNumberFormat="1" applyFont="1" applyFill="1" applyBorder="1" applyAlignment="1">
      <alignment horizontal="center" vertical="center"/>
    </xf>
    <xf numFmtId="178" fontId="0" fillId="35" borderId="31" xfId="0" applyNumberFormat="1" applyFont="1" applyFill="1" applyBorder="1" applyAlignment="1">
      <alignment horizontal="center" vertical="center"/>
    </xf>
    <xf numFmtId="178" fontId="0" fillId="35" borderId="20" xfId="0" applyNumberFormat="1" applyFill="1" applyBorder="1" applyAlignment="1">
      <alignment horizontal="center" vertical="center"/>
    </xf>
    <xf numFmtId="1" fontId="0" fillId="36" borderId="12" xfId="0" applyNumberForma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12</xdr:row>
      <xdr:rowOff>95250</xdr:rowOff>
    </xdr:from>
    <xdr:to>
      <xdr:col>3</xdr:col>
      <xdr:colOff>114300</xdr:colOff>
      <xdr:row>19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1981200" y="2876550"/>
          <a:ext cx="0" cy="1152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27</xdr:row>
      <xdr:rowOff>57150</xdr:rowOff>
    </xdr:from>
    <xdr:to>
      <xdr:col>11</xdr:col>
      <xdr:colOff>9525</xdr:colOff>
      <xdr:row>32</xdr:row>
      <xdr:rowOff>104775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914525" y="5429250"/>
          <a:ext cx="5314950" cy="85725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La rugosité est donnée par les constructeurs de tuyauteries et par les formulaires de PDC classiques.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 peut prendre à titre indicatif  0,1 mm pour une tuyauterie  neuve en acier et 0,5 à 1 mm si la tuyauterie est encrassée ,corrodée ,entartrée,etc...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le PHED ,PVC :prendre de 0,01 à 0,05 mm (voire moins ).
</a:t>
          </a:r>
        </a:p>
      </xdr:txBody>
    </xdr:sp>
    <xdr:clientData/>
  </xdr:twoCellAnchor>
  <xdr:twoCellAnchor>
    <xdr:from>
      <xdr:col>11</xdr:col>
      <xdr:colOff>57150</xdr:colOff>
      <xdr:row>3</xdr:row>
      <xdr:rowOff>171450</xdr:rowOff>
    </xdr:from>
    <xdr:to>
      <xdr:col>12</xdr:col>
      <xdr:colOff>685800</xdr:colOff>
      <xdr:row>5</xdr:row>
      <xdr:rowOff>38100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676275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9</xdr:row>
      <xdr:rowOff>19050</xdr:rowOff>
    </xdr:from>
    <xdr:to>
      <xdr:col>11</xdr:col>
      <xdr:colOff>495300</xdr:colOff>
      <xdr:row>14</xdr:row>
      <xdr:rowOff>142875</xdr:rowOff>
    </xdr:to>
    <xdr:sp>
      <xdr:nvSpPr>
        <xdr:cNvPr id="4" name="Line 15"/>
        <xdr:cNvSpPr>
          <a:spLocks/>
        </xdr:cNvSpPr>
      </xdr:nvSpPr>
      <xdr:spPr>
        <a:xfrm flipV="1">
          <a:off x="5734050" y="2286000"/>
          <a:ext cx="198120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</xdr:row>
      <xdr:rowOff>666750</xdr:rowOff>
    </xdr:from>
    <xdr:to>
      <xdr:col>12</xdr:col>
      <xdr:colOff>19050</xdr:colOff>
      <xdr:row>15</xdr:row>
      <xdr:rowOff>19050</xdr:rowOff>
    </xdr:to>
    <xdr:sp>
      <xdr:nvSpPr>
        <xdr:cNvPr id="5" name="Line 16"/>
        <xdr:cNvSpPr>
          <a:spLocks/>
        </xdr:cNvSpPr>
      </xdr:nvSpPr>
      <xdr:spPr>
        <a:xfrm>
          <a:off x="5715000" y="2257425"/>
          <a:ext cx="20288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31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0.8515625" style="0" customWidth="1"/>
    <col min="2" max="2" width="6.140625" style="0" customWidth="1"/>
    <col min="3" max="3" width="11.00390625" style="0" customWidth="1"/>
    <col min="6" max="6" width="11.7109375" style="0" customWidth="1"/>
    <col min="7" max="7" width="11.57421875" style="0" customWidth="1"/>
    <col min="9" max="12" width="7.57421875" style="0" customWidth="1"/>
    <col min="13" max="13" width="12.00390625" style="0" customWidth="1"/>
  </cols>
  <sheetData>
    <row r="2" ht="14.25" customHeight="1"/>
    <row r="4" ht="14.25" customHeight="1"/>
    <row r="5" ht="32.25" customHeight="1">
      <c r="D5" t="s">
        <v>11</v>
      </c>
    </row>
    <row r="8" ht="13.5" thickBot="1"/>
    <row r="9" spans="2:14" ht="53.25" thickBot="1">
      <c r="B9" s="34" t="s">
        <v>12</v>
      </c>
      <c r="C9" s="24" t="s">
        <v>0</v>
      </c>
      <c r="D9" s="24" t="s">
        <v>9</v>
      </c>
      <c r="E9" s="24" t="s">
        <v>1</v>
      </c>
      <c r="F9" s="24" t="s">
        <v>2</v>
      </c>
      <c r="G9" s="24" t="s">
        <v>3</v>
      </c>
      <c r="H9" s="25" t="s">
        <v>4</v>
      </c>
      <c r="I9" s="26" t="s">
        <v>5</v>
      </c>
      <c r="J9" s="1"/>
      <c r="K9" s="27"/>
      <c r="L9" s="28"/>
      <c r="M9" s="5" t="s">
        <v>7</v>
      </c>
      <c r="N9" s="42"/>
    </row>
    <row r="10" spans="2:13" ht="13.5" thickBot="1">
      <c r="B10" s="21">
        <v>1</v>
      </c>
      <c r="C10" s="36">
        <v>55</v>
      </c>
      <c r="D10" s="37">
        <v>0.1</v>
      </c>
      <c r="E10" s="37">
        <v>1</v>
      </c>
      <c r="F10" s="11">
        <f aca="true" t="shared" si="0" ref="F10:F15">(E10*1.273)/((C10/1000)^2*60000)</f>
        <v>0.007013774104683195</v>
      </c>
      <c r="G10" s="46">
        <f aca="true" t="shared" si="1" ref="G10:G15">C$10*F10*1000</f>
        <v>385.7575757575757</v>
      </c>
      <c r="H10" s="40">
        <v>0.03</v>
      </c>
      <c r="I10" s="15">
        <f>(-2*(LOG((D$10/(C$10*3.7))+(2.51/(G$10*(H$10^0.5))))))^-2</f>
        <v>0.12406068763785376</v>
      </c>
      <c r="J10" s="12">
        <f>(-2*(LOG((D$10/(C$10*3.7))+(2.51/(G$10*(I$10^0.5))))))^-2</f>
        <v>0.08430344699500827</v>
      </c>
      <c r="K10" s="12">
        <f>(-2*(LOG((D$10/(C$10*3.7))+(2.51/(G$10*(J$10^0.5))))))^-2</f>
        <v>0.0929344045487969</v>
      </c>
      <c r="L10" s="16">
        <f>(-2*(LOG((D$10/(C$10*3.7))+(2.51/(G$10*(K10^0.5))))))^-2</f>
        <v>0.0906322085336549</v>
      </c>
      <c r="M10" s="43">
        <f>(-2*(LOG((D$10/(C$10*3.7))+(2.51/(G$10*(K10^0.5))))))^-2</f>
        <v>0.0906322085336549</v>
      </c>
    </row>
    <row r="11" spans="2:23" ht="13.5" thickBot="1">
      <c r="B11" s="22">
        <f>B10+1</f>
        <v>2</v>
      </c>
      <c r="C11" s="38">
        <v>55</v>
      </c>
      <c r="D11" s="37">
        <v>0.1</v>
      </c>
      <c r="E11" s="39">
        <v>50</v>
      </c>
      <c r="F11" s="3">
        <f t="shared" si="0"/>
        <v>0.3506887052341598</v>
      </c>
      <c r="G11" s="4">
        <f t="shared" si="1"/>
        <v>19287.878787878788</v>
      </c>
      <c r="H11" s="41">
        <v>0.03</v>
      </c>
      <c r="I11" s="17">
        <f>(-2*(LOG((D$11/(C$11*3.7))+(2.51/(G$11*(H$11^0.5))))))^-2</f>
        <v>0.029611546224518823</v>
      </c>
      <c r="J11" s="6">
        <f>(-2*(LOG((D$11/(C$11*3.7))+(2.51/(G$11*(I$11^0.5))))))^-2</f>
        <v>0.02964649622128079</v>
      </c>
      <c r="K11" s="6">
        <f>(-2*(LOG((D$11/(C$11*3.7))+(2.51/(G$11*(J$11^0.5))))))^-2</f>
        <v>0.029643326735586326</v>
      </c>
      <c r="L11" s="18">
        <f>(-2*(LOG((D$10/(C$10*3.7))+(2.51/(G$10*(K11^0.5))))))^-2</f>
        <v>0.12451001184218227</v>
      </c>
      <c r="M11" s="44">
        <f>(-2*(LOG((D$11/(C$11*3.7))+(2.51/(G$11*(K11^0.5))))))^-2</f>
        <v>0.029643613959104993</v>
      </c>
      <c r="N11" s="7"/>
      <c r="O11" s="7"/>
      <c r="P11" s="8"/>
      <c r="Q11" s="9"/>
      <c r="R11" s="7"/>
      <c r="S11" s="6"/>
      <c r="T11" s="6"/>
      <c r="U11" s="6"/>
      <c r="V11" s="6"/>
      <c r="W11" s="10"/>
    </row>
    <row r="12" spans="2:13" ht="13.5" thickBot="1">
      <c r="B12" s="22">
        <f>B11+1</f>
        <v>3</v>
      </c>
      <c r="C12" s="38">
        <v>55</v>
      </c>
      <c r="D12" s="37">
        <v>0.1</v>
      </c>
      <c r="E12" s="39">
        <v>100</v>
      </c>
      <c r="F12" s="3">
        <f t="shared" si="0"/>
        <v>0.7013774104683196</v>
      </c>
      <c r="G12" s="4">
        <f t="shared" si="1"/>
        <v>38575.757575757576</v>
      </c>
      <c r="H12" s="41">
        <v>0.03</v>
      </c>
      <c r="I12" s="17">
        <f>(-2*(LOG((D12/(C12*3.7))+(2.51/(G12*(H12^0.5))))))^-2</f>
        <v>0.026665154252965027</v>
      </c>
      <c r="J12" s="6">
        <f>(-2*(LOG((D12/(C12*3.7))+(2.51/(G12*(I12^0.5))))))^-2</f>
        <v>0.026862570162959006</v>
      </c>
      <c r="K12" s="6">
        <f>(-2*(LOG((D12/(C12*3.7))+(2.51/(G12*(J12^0.5))))))^-2</f>
        <v>0.026849956542559745</v>
      </c>
      <c r="L12" s="18">
        <f>(-2*(LOG((D12/(C12*3.7))+(2.51/(G12*(K12^0.5))))))^-2</f>
        <v>0.02685075866512868</v>
      </c>
      <c r="M12" s="45">
        <f>(-2*(LOG((D12/(C12*3.7))+(2.51/(G12*(L12^0.5))))))^-2</f>
        <v>0.026850707641335472</v>
      </c>
    </row>
    <row r="13" spans="2:13" ht="13.5" thickBot="1">
      <c r="B13" s="22">
        <f>B12+1</f>
        <v>4</v>
      </c>
      <c r="C13" s="38">
        <v>20</v>
      </c>
      <c r="D13" s="37">
        <v>0.01</v>
      </c>
      <c r="E13" s="39">
        <v>2</v>
      </c>
      <c r="F13" s="3">
        <f t="shared" si="0"/>
        <v>0.10608333333333332</v>
      </c>
      <c r="G13" s="4">
        <f t="shared" si="1"/>
        <v>5834.583333333333</v>
      </c>
      <c r="H13" s="41">
        <v>0.03</v>
      </c>
      <c r="I13" s="17">
        <f>(-2*(LOG((D13/(C13*3.7))+(2.51/(G13*(H13^0.5))))))^-2</f>
        <v>0.03750293262181781</v>
      </c>
      <c r="J13" s="6">
        <f>(-2*(LOG((D13/(C13*3.7))+(2.51/(G13*(I13^0.5))))))^-2</f>
        <v>0.036206056539989165</v>
      </c>
      <c r="K13" s="6">
        <f>(-2*(LOG((E13/(D13*3.7))+(2.51/(H13*(J13^0.5))))))^-2</f>
        <v>0.03445887218772513</v>
      </c>
      <c r="L13" s="18">
        <f>(-2*(LOG((D13/(C13*3.7))+(2.51/(G13*(K13^0.5))))))^-2</f>
        <v>0.03668891240752378</v>
      </c>
      <c r="M13" s="45">
        <f>(-2*(LOG((D13/(C13*3.7))+(2.51/(G13*(L13^0.5))))))^-2</f>
        <v>0.03633019802089983</v>
      </c>
    </row>
    <row r="14" spans="2:13" ht="13.5" thickBot="1">
      <c r="B14" s="22">
        <f>B13+1</f>
        <v>5</v>
      </c>
      <c r="C14" s="38">
        <v>20</v>
      </c>
      <c r="D14" s="37">
        <v>0.1</v>
      </c>
      <c r="E14" s="39">
        <v>20</v>
      </c>
      <c r="F14" s="3">
        <f t="shared" si="0"/>
        <v>1.0608333333333333</v>
      </c>
      <c r="G14" s="4">
        <f t="shared" si="1"/>
        <v>58345.83333333333</v>
      </c>
      <c r="H14" s="41">
        <v>0.03</v>
      </c>
      <c r="I14" s="17">
        <f>(-2*(LOG((D14/(C14*3.7))+(2.51/(G14*(H14^0.5))))))^-2</f>
        <v>0.03198008750003827</v>
      </c>
      <c r="J14" s="6">
        <f>(-2*(LOG((D14/(C14*3.7))+(2.51/(G14*(I14^0.5))))))^-2</f>
        <v>0.031931508521561444</v>
      </c>
      <c r="K14" s="6">
        <f>(-2*(LOG((E14/(D14*3.7))+(2.51/(H14*(J14^0.5))))))^-2</f>
        <v>0.0338435274630367</v>
      </c>
      <c r="L14" s="18">
        <f>(-2*(LOG((D14/(C14*3.7))+(2.51/(G14*(K14^0.5))))))^-2</f>
        <v>0.03188964032764881</v>
      </c>
      <c r="M14" s="45">
        <f>(-2*(LOG((D14/(C14*3.7))+(2.51/(G14*(L14^0.5))))))^-2</f>
        <v>0.031933631088754126</v>
      </c>
    </row>
    <row r="15" spans="2:13" ht="13.5" thickBot="1">
      <c r="B15" s="23">
        <f>B14+1</f>
        <v>6</v>
      </c>
      <c r="C15" s="38">
        <v>55</v>
      </c>
      <c r="D15" s="37">
        <v>0.062</v>
      </c>
      <c r="E15" s="39">
        <v>354.4</v>
      </c>
      <c r="F15" s="3">
        <f t="shared" si="0"/>
        <v>2.4856815426997243</v>
      </c>
      <c r="G15" s="4">
        <f t="shared" si="1"/>
        <v>136712.48484848486</v>
      </c>
      <c r="H15" s="41">
        <v>0.03</v>
      </c>
      <c r="I15" s="19">
        <f>(-2*(LOG((D15/(C15*3.7))+(2.51/(G15*(H15^0.5))))))^-2</f>
        <v>0.021798947487372964</v>
      </c>
      <c r="J15" s="13">
        <f>(-2*(LOG((D15/(C15*3.7))+(2.51/(G15*(I15^0.5))))))^-2</f>
        <v>0.022045437025745546</v>
      </c>
      <c r="K15" s="13">
        <f>(-2*(LOG((E15/(D15*3.7))+(2.51/(H15*(J15^0.5))))))^-2</f>
        <v>0.022627174633907763</v>
      </c>
      <c r="L15" s="20">
        <f>(-2*(LOG((D15/(C15*3.7))+(2.51/(G15*(K15^0.5))))))^-2</f>
        <v>0.022014942132818894</v>
      </c>
      <c r="M15" s="45">
        <f>(-2*(LOG((D15/(C15*3.7))+(2.51/(G15*(L15^0.5))))))^-2</f>
        <v>0.02203732838123392</v>
      </c>
    </row>
    <row r="16" ht="12.75">
      <c r="I16" s="2"/>
    </row>
    <row r="17" spans="3:9" ht="18.75" customHeight="1">
      <c r="C17" s="33"/>
      <c r="I17" s="2"/>
    </row>
    <row r="18" ht="12.75">
      <c r="I18" s="2"/>
    </row>
    <row r="19" ht="13.5" thickBot="1">
      <c r="I19" s="2"/>
    </row>
    <row r="20" spans="1:8" ht="13.5" thickBot="1">
      <c r="A20" s="31"/>
      <c r="B20" s="31"/>
      <c r="C20" s="32" t="s">
        <v>8</v>
      </c>
      <c r="D20" s="32"/>
      <c r="E20" s="32"/>
      <c r="F20" s="32"/>
      <c r="G20" s="35">
        <f>((M$13*1000)/(19.62*C13))*F13^2</f>
        <v>0.0010419168979465888</v>
      </c>
      <c r="H20" s="30"/>
    </row>
    <row r="23" ht="12.75">
      <c r="D23" t="s">
        <v>6</v>
      </c>
    </row>
    <row r="25" ht="15.75">
      <c r="B25" t="s">
        <v>10</v>
      </c>
    </row>
    <row r="28" spans="1:7" ht="12.75">
      <c r="A28" s="27"/>
      <c r="B28" s="27"/>
      <c r="C28" s="29"/>
      <c r="D28" s="29"/>
      <c r="E28" s="27"/>
      <c r="G28" s="27"/>
    </row>
    <row r="29" spans="3:4" ht="12.75">
      <c r="C29" s="14"/>
      <c r="D29" s="14"/>
    </row>
    <row r="30" spans="3:4" ht="12.75">
      <c r="C30" s="14"/>
      <c r="D30" s="14"/>
    </row>
    <row r="31" spans="3:4" ht="12.75">
      <c r="C31" s="14"/>
      <c r="D31" s="14"/>
    </row>
  </sheetData>
  <sheetProtection/>
  <printOptions/>
  <pageMargins left="0.787401575" right="0.787401575" top="0.984251969" bottom="0.984251969" header="0.4921259845" footer="0.4921259845"/>
  <pageSetup fitToWidth="0" fitToHeight="1" horizontalDpi="600" verticalDpi="600" orientation="landscape" paperSize="9" scale="93" r:id="rId4"/>
  <drawing r:id="rId3"/>
  <legacyDrawing r:id="rId2"/>
  <oleObjects>
    <oleObject progId="Equation.3" shapeId="14285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ALSTOM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</dc:creator>
  <cp:keywords/>
  <dc:description/>
  <cp:lastModifiedBy>user</cp:lastModifiedBy>
  <cp:lastPrinted>2009-03-10T19:21:29Z</cp:lastPrinted>
  <dcterms:created xsi:type="dcterms:W3CDTF">2009-01-19T13:53:53Z</dcterms:created>
  <dcterms:modified xsi:type="dcterms:W3CDTF">2010-09-22T19:34:07Z</dcterms:modified>
  <cp:category/>
  <cp:version/>
  <cp:contentType/>
  <cp:contentStatus/>
</cp:coreProperties>
</file>